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/>
  <mc:AlternateContent xmlns:mc="http://schemas.openxmlformats.org/markup-compatibility/2006">
    <mc:Choice Requires="x15">
      <x15ac:absPath xmlns:x15ac="http://schemas.microsoft.com/office/spreadsheetml/2010/11/ac" url="https://telge-my.sharepoint.com/personal/sandra_engman_telge_se/Documents/Skrivbordet/"/>
    </mc:Choice>
  </mc:AlternateContent>
  <xr:revisionPtr revIDLastSave="0" documentId="8_{9F8719A1-FA0D-4A35-8E47-BE17EB14B5F9}" xr6:coauthVersionLast="47" xr6:coauthVersionMax="47" xr10:uidLastSave="{00000000-0000-0000-0000-000000000000}"/>
  <workbookProtection lockStructure="1"/>
  <bookViews>
    <workbookView xWindow="-120" yWindow="-120" windowWidth="29040" windowHeight="15720" xr2:uid="{00000000-000D-0000-FFFF-FFFF00000000}"/>
  </bookViews>
  <sheets>
    <sheet name="Mall" sheetId="1" r:id="rId1"/>
    <sheet name="Priser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G8" i="1"/>
  <c r="G7" i="1"/>
  <c r="G14" i="1"/>
  <c r="H14" i="1"/>
  <c r="H11" i="1"/>
  <c r="G5" i="1"/>
  <c r="G12" i="1"/>
  <c r="G20" i="1"/>
  <c r="G18" i="1"/>
  <c r="G17" i="1"/>
  <c r="G15" i="1"/>
  <c r="G10" i="1"/>
  <c r="H16" i="1" l="1"/>
  <c r="H20" i="1" l="1" a="1"/>
  <c r="H20" i="1" s="1"/>
  <c r="H18" i="1" s="1"/>
  <c r="K26" i="1"/>
  <c r="J26" i="1"/>
  <c r="I26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<sst xmlns="http://schemas.openxmlformats.org/spreadsheetml/2006/main" count="75" uniqueCount="57">
  <si>
    <t>Telge premium underlag/prislista</t>
  </si>
  <si>
    <t>Fyll i med ett "x" per rad så räknas priset ut automatiskt</t>
  </si>
  <si>
    <t>Hyresobjektets adress</t>
  </si>
  <si>
    <t>Hyresgäst</t>
  </si>
  <si>
    <t>Objekt:</t>
  </si>
  <si>
    <t>Äldre ån 12 år?</t>
  </si>
  <si>
    <t>Pris</t>
  </si>
  <si>
    <t>Hall</t>
  </si>
  <si>
    <t>Sovrum/matrum 1</t>
  </si>
  <si>
    <t>Rabattsatser</t>
  </si>
  <si>
    <t>Sovrum/matrum 2</t>
  </si>
  <si>
    <t>2 Rum = -10%</t>
  </si>
  <si>
    <t>Sovrum/matrum 3</t>
  </si>
  <si>
    <t>3 Rum = -15%</t>
  </si>
  <si>
    <t>Sovrum/matrum 4</t>
  </si>
  <si>
    <t xml:space="preserve"> </t>
  </si>
  <si>
    <t>4 Rum = -25%</t>
  </si>
  <si>
    <t>Vardagsrum</t>
  </si>
  <si>
    <t>X</t>
  </si>
  <si>
    <t>Antal rum</t>
  </si>
  <si>
    <t>Kök</t>
  </si>
  <si>
    <t>Kokvrå</t>
  </si>
  <si>
    <t>Bruttopris</t>
  </si>
  <si>
    <t>Badrum/dusch</t>
  </si>
  <si>
    <t>Summa rabatter</t>
  </si>
  <si>
    <t>WC</t>
  </si>
  <si>
    <t>Slutpris</t>
  </si>
  <si>
    <t>Klädkammare</t>
  </si>
  <si>
    <t>Förklaring nedan</t>
  </si>
  <si>
    <t>Hall Liten</t>
  </si>
  <si>
    <t>Avser upp till 10kvm</t>
  </si>
  <si>
    <t>Sovrum/matrum liten</t>
  </si>
  <si>
    <t>Kontrolluträkning av rum</t>
  </si>
  <si>
    <t>Vardagsrum liten</t>
  </si>
  <si>
    <t>Avser upp till 20 kvm</t>
  </si>
  <si>
    <t>4+</t>
  </si>
  <si>
    <t xml:space="preserve">Övriga </t>
  </si>
  <si>
    <t>Samma pris oavsett storlek</t>
  </si>
  <si>
    <t>Pris mot kund helmålning (tak snickerier) och tapetsering</t>
  </si>
  <si>
    <t>25% rabatt (fr.o.m 12 år)</t>
  </si>
  <si>
    <t>Utrymme</t>
  </si>
  <si>
    <t>2 Rum 10%</t>
  </si>
  <si>
    <t>Hall upp till 8kvm</t>
  </si>
  <si>
    <t>3 Rum 15%</t>
  </si>
  <si>
    <t>Hall 9-15kvm</t>
  </si>
  <si>
    <t>4 eller fler Rum 25%</t>
  </si>
  <si>
    <t>Sovrum/matrum upp till 10 kvm</t>
  </si>
  <si>
    <t>Sovrum/matrum 11-18kvm</t>
  </si>
  <si>
    <t>Vardagsrum upp till 20kvm</t>
  </si>
  <si>
    <t>Vardagsrum 21-30</t>
  </si>
  <si>
    <t>Kök, oavsett storlek</t>
  </si>
  <si>
    <t>Pris mot kund helmålning tak,vägg snickerier</t>
  </si>
  <si>
    <t>Avser upp till 8kvm</t>
  </si>
  <si>
    <t>Tapet Litet rum</t>
  </si>
  <si>
    <t>Tapet stort rum</t>
  </si>
  <si>
    <t>Målning litet rum</t>
  </si>
  <si>
    <t>Målning stort 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</si>
</sst>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10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9"/>
      <name val="Aptos Narrow"/>
      <family val="2"/>
      <scheme val="minor"/>
    </font>
    <font>
      <b/>
      <sz val="12"/>
      <color theme="9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4D4D4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4" fontId="1" fillId="0" borderId="1" xfId="2" applyNumberFormat="1" applyFont="1" applyBorder="1" applyProtection="1"/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/>
    <xf numFmtId="9" fontId="2" fillId="0" borderId="0" xfId="1" applyFont="1" applyAlignment="1" applyProtection="1">
      <alignment horizontal="right" vertic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4" fontId="1" fillId="0" borderId="0" xfId="2" applyNumberFormat="1" applyFont="1" applyProtection="1"/>
    <xf numFmtId="0" fontId="1" fillId="0" borderId="0" xfId="0" applyFont="1" applyAlignment="1">
      <alignment horizontal="center" vertical="center"/>
    </xf>
    <xf numFmtId="1" fontId="1" fillId="0" borderId="0" xfId="0" applyNumberFormat="1" applyFont="1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5" borderId="0" xfId="0" applyFont="1" applyFill="1"/>
    <xf numFmtId="0" fontId="3" fillId="5" borderId="0" xfId="0" applyFont="1" applyFill="1"/>
    <xf numFmtId="164" fontId="3" fillId="5" borderId="0" xfId="2" applyNumberFormat="1" applyFont="1" applyFill="1" applyProtection="1"/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5" borderId="4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/>
    </xf>
    <xf numFmtId="0" fontId="7" fillId="5" borderId="0" xfId="0" applyFont="1" applyFill="1" applyAlignment="1">
      <alignment horizontal="left" vertical="center"/>
    </xf>
  </cellXfs>
  <cellStyles count="3">
    <cellStyle name="Normal" xfId="0" builtinId="0"/>
    <cellStyle name="Procent" xfId="1" builtinId="5"/>
    <cellStyle name="Valuta" xfId="2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zoomScale="55" zoomScaleNormal="55" workbookViewId="0">
      <selection activeCell="E15" sqref="E15"/>
    </sheetView>
  </sheetViews>
  <sheetFormatPr defaultColWidth="12.7109375" defaultRowHeight="15" x14ac:dyDescent="0.25"/>
  <cols>
    <col min="1" max="1" width="25.85546875" customWidth="1"/>
    <col min="2" max="5" width="21.42578125" customWidth="1"/>
    <col min="6" max="6" width="17.42578125" customWidth="1"/>
    <col min="7" max="7" width="19.5703125" customWidth="1"/>
    <col min="8" max="8" width="20.140625" customWidth="1"/>
    <col min="9" max="9" width="19" customWidth="1"/>
  </cols>
  <sheetData>
    <row r="1" spans="1:10" ht="31.5" x14ac:dyDescent="0.25">
      <c r="A1" s="38" t="s">
        <v>0</v>
      </c>
      <c r="B1" s="39"/>
      <c r="C1" s="39"/>
      <c r="D1" s="39"/>
      <c r="E1" s="39"/>
      <c r="F1" s="10"/>
      <c r="G1" s="10"/>
    </row>
    <row r="2" spans="1:10" ht="21" customHeight="1" x14ac:dyDescent="0.25">
      <c r="A2" s="42" t="s">
        <v>1</v>
      </c>
      <c r="B2" s="43"/>
      <c r="C2" s="43"/>
      <c r="D2" s="43"/>
      <c r="E2" s="44"/>
      <c r="F2" s="9"/>
      <c r="G2" s="9"/>
    </row>
    <row r="3" spans="1:10" ht="18.75" x14ac:dyDescent="0.25">
      <c r="A3" s="11" t="s">
        <v>2</v>
      </c>
      <c r="B3" s="41"/>
      <c r="C3" s="41"/>
      <c r="D3" s="12" t="s">
        <v>3</v>
      </c>
      <c r="E3" s="40"/>
      <c r="F3" s="40"/>
      <c r="G3" s="40"/>
    </row>
    <row r="4" spans="1:10" ht="18.75" x14ac:dyDescent="0.25">
      <c r="A4" s="12" t="s">
        <v>4</v>
      </c>
      <c r="B4" s="13" t="s">
        <v>53</v>
      </c>
      <c r="C4" s="13" t="s">
        <v>54</v>
      </c>
      <c r="D4" s="13" t="s">
        <v>55</v>
      </c>
      <c r="E4" s="13" t="s">
        <v>56</v>
      </c>
      <c r="F4" s="14" t="s">
        <v>5</v>
      </c>
      <c r="G4" s="12" t="s">
        <v>6</v>
      </c>
    </row>
    <row r="5" spans="1:10" ht="18.75" x14ac:dyDescent="0.3">
      <c r="A5" s="13" t="s">
        <v>7</v>
      </c>
      <c r="B5" s="13"/>
      <c r="C5" s="13"/>
      <c r="D5" s="13"/>
      <c r="E5" s="13"/>
      <c r="F5" s="13"/>
      <c r="G5" s="15">
        <f>((IF(B5="x",Priser!A3)+IF(C5="x",Priser!A4)+IF(D5="x",Priser!A15)+IF(E5="x",Priser!A16))*IF(F5="x",Priser!D4,1))</f>
        <v>0</v>
      </c>
      <c r="H5" s="16"/>
    </row>
    <row r="6" spans="1:10" ht="18.75" x14ac:dyDescent="0.3">
      <c r="A6" s="17"/>
      <c r="B6" s="17"/>
      <c r="C6" s="17"/>
      <c r="D6" s="17"/>
      <c r="E6" s="17"/>
      <c r="F6" s="17"/>
      <c r="G6" s="18"/>
      <c r="H6" s="16"/>
    </row>
    <row r="7" spans="1:10" ht="18.75" x14ac:dyDescent="0.3">
      <c r="A7" s="13" t="s">
        <v>8</v>
      </c>
      <c r="B7" s="13"/>
      <c r="C7" s="13"/>
      <c r="D7" s="13"/>
      <c r="E7" s="13"/>
      <c r="F7" s="13"/>
      <c r="G7" s="15">
        <f>((IF(B7="x",Priser!A6)+IF(C7="x",Priser!A7)+IF(D7="x",Priser!A18)+IF(E7="x",Priser!A19))*IF(F7="x",Priser!D4,1))</f>
        <v>0</v>
      </c>
      <c r="H7" s="16"/>
      <c r="J7" t="s">
        <v>9</v>
      </c>
    </row>
    <row r="8" spans="1:10" ht="21" x14ac:dyDescent="0.35">
      <c r="A8" s="13" t="s">
        <v>10</v>
      </c>
      <c r="B8" s="13"/>
      <c r="C8" s="13"/>
      <c r="D8" s="13"/>
      <c r="E8" s="13"/>
      <c r="F8" s="13"/>
      <c r="G8" s="15">
        <f>((IF(B8="x",Priser!A6)+IF(C8="x",Priser!A7)+IF(D8="x",Priser!A18)+IF(E8="x",Priser!A19))*IF(F8="x",Priser!D4,1))</f>
        <v>0</v>
      </c>
      <c r="H8" s="16"/>
      <c r="I8" s="1" t="s">
        <v>11</v>
      </c>
      <c r="J8" s="19">
        <v>0.9</v>
      </c>
    </row>
    <row r="9" spans="1:10" ht="21" x14ac:dyDescent="0.35">
      <c r="A9" s="13" t="s">
        <v>12</v>
      </c>
      <c r="B9" s="13"/>
      <c r="C9" s="13"/>
      <c r="D9" s="13"/>
      <c r="E9" s="13"/>
      <c r="F9" s="13"/>
      <c r="G9" s="15">
        <f>((IF(B9="x",Priser!A6)+IF(C9="x",Priser!A7)+IF(D9="x",Priser!A18)+IF(E9="x",Priser!A19))*IF(F9="x",Priser!D4,1))</f>
        <v>0</v>
      </c>
      <c r="H9" s="16"/>
      <c r="I9" s="1" t="s">
        <v>13</v>
      </c>
      <c r="J9" s="19">
        <v>0.85</v>
      </c>
    </row>
    <row r="10" spans="1:10" ht="21" x14ac:dyDescent="0.35">
      <c r="A10" s="13" t="s">
        <v>14</v>
      </c>
      <c r="B10" s="13"/>
      <c r="C10" s="13"/>
      <c r="D10" s="13"/>
      <c r="E10" s="13"/>
      <c r="F10" s="13"/>
      <c r="G10" s="15">
        <f>((IF(B10="x",Priser!A6)+IF(C10="x",Priser!A7)+IF(D10="x",Priser!A18)+IF(E10="x",Priser!A19))*IF(F10="x",Priser!D4,1))</f>
        <v>0</v>
      </c>
      <c r="H10" s="16"/>
      <c r="I10" s="1" t="s">
        <v>16</v>
      </c>
      <c r="J10" s="19">
        <v>0.75</v>
      </c>
    </row>
    <row r="11" spans="1:10" ht="18.75" x14ac:dyDescent="0.3">
      <c r="A11" s="17"/>
      <c r="B11" s="17"/>
      <c r="C11" s="17"/>
      <c r="D11" s="17"/>
      <c r="E11" s="17"/>
      <c r="F11" s="17"/>
      <c r="G11" s="18"/>
      <c r="H11" s="16">
        <f>COUNTIF($B$7:$E$7,H12)</f>
        <v>0</v>
      </c>
    </row>
    <row r="12" spans="1:10" ht="18.75" x14ac:dyDescent="0.3">
      <c r="A12" s="13" t="s">
        <v>17</v>
      </c>
      <c r="B12" s="13"/>
      <c r="C12" s="13"/>
      <c r="D12" s="13"/>
      <c r="E12" s="13"/>
      <c r="F12" s="13"/>
      <c r="G12" s="15">
        <f>((IF(B12="x",Priser!A9)+IF(C12="x",Priser!A10)+IF(D12="x",Priser!A21)+IF(E12="x",Priser!A22))*IF(F12="x",Priser!D4,1))</f>
        <v>0</v>
      </c>
      <c r="H12" s="20" t="s">
        <v>18</v>
      </c>
    </row>
    <row r="13" spans="1:10" ht="18.75" x14ac:dyDescent="0.3">
      <c r="A13" s="17"/>
      <c r="B13" s="17"/>
      <c r="C13" s="17"/>
      <c r="D13" s="17"/>
      <c r="E13" s="17"/>
      <c r="F13" s="17"/>
      <c r="G13" s="18"/>
      <c r="H13" s="16" t="s">
        <v>19</v>
      </c>
    </row>
    <row r="14" spans="1:10" ht="18.75" x14ac:dyDescent="0.3">
      <c r="A14" s="13" t="s">
        <v>20</v>
      </c>
      <c r="B14" s="21"/>
      <c r="C14" s="13"/>
      <c r="D14" s="21"/>
      <c r="E14" s="13"/>
      <c r="F14" s="13"/>
      <c r="G14" s="15">
        <f>((IF(C14="x",Priser!A12)+IF(E14="x",Priser!A24))*IF(Mall!F14="x",Mall!J10,1))</f>
        <v>0</v>
      </c>
      <c r="H14" s="16">
        <f>COUNTIF(B5:E20,"x")</f>
        <v>0</v>
      </c>
    </row>
    <row r="15" spans="1:10" ht="18.75" x14ac:dyDescent="0.3">
      <c r="A15" s="13" t="s">
        <v>21</v>
      </c>
      <c r="B15" s="21"/>
      <c r="C15" s="22"/>
      <c r="D15" s="21"/>
      <c r="E15" s="13"/>
      <c r="F15" s="13"/>
      <c r="G15" s="15">
        <f>((IF(E15="x",Priser!A25))*IF(F15="x",J10,1))</f>
        <v>0</v>
      </c>
      <c r="H15" s="16" t="s">
        <v>22</v>
      </c>
    </row>
    <row r="16" spans="1:10" ht="18.75" x14ac:dyDescent="0.3">
      <c r="A16" s="17"/>
      <c r="B16" s="17"/>
      <c r="C16" s="17"/>
      <c r="D16" s="17"/>
      <c r="E16" s="17"/>
      <c r="F16" s="17"/>
      <c r="G16" s="18"/>
      <c r="H16" s="23">
        <f>SUM(G5,G7,G8,G9,G10,G12,G14,G15,G17,G18,G20)</f>
        <v>0</v>
      </c>
    </row>
    <row r="17" spans="1:11" ht="18.75" x14ac:dyDescent="0.3">
      <c r="A17" s="13" t="s">
        <v>23</v>
      </c>
      <c r="B17" s="21"/>
      <c r="C17" s="21"/>
      <c r="D17" s="21"/>
      <c r="E17" s="13" t="s">
        <v>15</v>
      </c>
      <c r="F17" s="13" t="s">
        <v>15</v>
      </c>
      <c r="G17" s="15">
        <f>((IF(E17="x",Priser!A27))*IF(F17="x",Mall!J10,1))</f>
        <v>0</v>
      </c>
      <c r="H17" s="16" t="s">
        <v>24</v>
      </c>
    </row>
    <row r="18" spans="1:11" ht="18.75" x14ac:dyDescent="0.3">
      <c r="A18" s="13" t="s">
        <v>25</v>
      </c>
      <c r="B18" s="21"/>
      <c r="C18" s="21"/>
      <c r="D18" s="21"/>
      <c r="E18" s="13" t="s">
        <v>15</v>
      </c>
      <c r="F18" s="13" t="s">
        <v>15</v>
      </c>
      <c r="G18" s="15">
        <f>((IF(E18="x",Priser!A28))*IF(F18="x",J10,1))</f>
        <v>0</v>
      </c>
      <c r="H18" s="23">
        <f>((H16-H20))</f>
        <v>0</v>
      </c>
    </row>
    <row r="19" spans="1:11" ht="18.75" x14ac:dyDescent="0.3">
      <c r="A19" s="17"/>
      <c r="B19" s="17"/>
      <c r="C19" s="17"/>
      <c r="D19" s="17"/>
      <c r="E19" s="17"/>
      <c r="F19" s="17"/>
      <c r="G19" s="18"/>
      <c r="H19" s="36" t="s">
        <v>26</v>
      </c>
    </row>
    <row r="20" spans="1:11" ht="18.75" x14ac:dyDescent="0.3">
      <c r="A20" s="13" t="s">
        <v>27</v>
      </c>
      <c r="B20" s="21"/>
      <c r="C20" s="21"/>
      <c r="D20" s="21"/>
      <c r="E20" s="13" t="s">
        <v>15</v>
      </c>
      <c r="F20" s="13" t="s">
        <v>15</v>
      </c>
      <c r="G20" s="15">
        <f>((IF(E20="x",Priser!A30))*IF(F20="x",J10,1))</f>
        <v>0</v>
      </c>
      <c r="H20" s="37" cm="1">
        <f t="array" ref="H20">_xlfn.IFNA((H16*(_xlfn.IFS(H14=2,J8,H14=3,J9,H14&gt;=4,J10,H14=1,1))),0)</f>
        <v>0</v>
      </c>
    </row>
    <row r="21" spans="1:11" ht="18.75" x14ac:dyDescent="0.3">
      <c r="A21" s="24"/>
      <c r="B21" s="24"/>
      <c r="C21" s="24"/>
      <c r="D21" s="24"/>
      <c r="E21" s="24"/>
      <c r="H21" s="25"/>
    </row>
    <row r="22" spans="1:11" ht="15.75" x14ac:dyDescent="0.25">
      <c r="A22" s="35" t="s">
        <v>28</v>
      </c>
    </row>
    <row r="23" spans="1:11" ht="18.75" x14ac:dyDescent="0.25">
      <c r="A23" s="33" t="s">
        <v>29</v>
      </c>
      <c r="B23" s="34" t="s">
        <v>52</v>
      </c>
      <c r="C23" s="27"/>
      <c r="D23" s="24"/>
      <c r="E23" s="24"/>
    </row>
    <row r="24" spans="1:11" ht="21" x14ac:dyDescent="0.25">
      <c r="A24" s="33" t="s">
        <v>31</v>
      </c>
      <c r="B24" s="34" t="s">
        <v>30</v>
      </c>
      <c r="C24" s="26"/>
      <c r="F24" s="28"/>
      <c r="I24" t="s">
        <v>32</v>
      </c>
    </row>
    <row r="25" spans="1:11" ht="18.75" x14ac:dyDescent="0.25">
      <c r="A25" s="33" t="s">
        <v>33</v>
      </c>
      <c r="B25" s="34" t="s">
        <v>34</v>
      </c>
      <c r="C25" s="27"/>
      <c r="D25" s="24"/>
      <c r="E25" s="24"/>
      <c r="I25">
        <v>2</v>
      </c>
      <c r="J25">
        <v>3</v>
      </c>
      <c r="K25" s="29" t="s">
        <v>35</v>
      </c>
    </row>
    <row r="26" spans="1:11" ht="18.75" x14ac:dyDescent="0.3">
      <c r="A26" s="33" t="s">
        <v>36</v>
      </c>
      <c r="B26" s="34" t="s">
        <v>37</v>
      </c>
      <c r="C26" s="32"/>
      <c r="D26" s="24"/>
      <c r="E26" s="24"/>
      <c r="H26" s="25"/>
      <c r="I26" s="28">
        <f>H16*0.9</f>
        <v>0</v>
      </c>
      <c r="J26" s="28">
        <f>H16*0.85</f>
        <v>0</v>
      </c>
      <c r="K26" s="28">
        <f>H16*0.75</f>
        <v>0</v>
      </c>
    </row>
    <row r="27" spans="1:11" ht="18.75" x14ac:dyDescent="0.25">
      <c r="C27" s="24"/>
      <c r="D27" s="24"/>
      <c r="E27" s="24"/>
      <c r="H27" s="30"/>
    </row>
    <row r="28" spans="1:11" ht="18.75" x14ac:dyDescent="0.25">
      <c r="C28" s="24"/>
      <c r="D28" s="24"/>
      <c r="E28" s="24"/>
    </row>
    <row r="29" spans="1:11" ht="18.75" x14ac:dyDescent="0.25">
      <c r="C29" s="24"/>
      <c r="D29" s="24"/>
      <c r="E29" s="24"/>
    </row>
    <row r="30" spans="1:11" ht="18.75" x14ac:dyDescent="0.25">
      <c r="D30" s="24"/>
      <c r="E30" s="24"/>
    </row>
    <row r="31" spans="1:11" ht="18.75" x14ac:dyDescent="0.25">
      <c r="A31" s="24"/>
      <c r="B31" s="24"/>
      <c r="C31" s="24"/>
      <c r="D31" s="24"/>
      <c r="E31" s="24"/>
    </row>
    <row r="32" spans="1:11" ht="18.75" x14ac:dyDescent="0.25">
      <c r="A32" s="24"/>
      <c r="B32" s="24"/>
      <c r="C32" s="24"/>
      <c r="D32" s="24"/>
      <c r="E32" s="24"/>
    </row>
    <row r="33" spans="1:5" ht="18.75" x14ac:dyDescent="0.25">
      <c r="A33" s="24"/>
      <c r="B33" s="24"/>
      <c r="C33" s="24"/>
      <c r="D33" s="24"/>
      <c r="E33" s="24"/>
    </row>
    <row r="34" spans="1:5" ht="18.75" x14ac:dyDescent="0.25">
      <c r="A34" s="24"/>
      <c r="B34" s="24"/>
      <c r="C34" s="24"/>
      <c r="D34" s="24"/>
      <c r="E34" s="24"/>
    </row>
    <row r="35" spans="1:5" ht="18.75" x14ac:dyDescent="0.25">
      <c r="A35" s="24"/>
      <c r="B35" s="24"/>
      <c r="C35" s="24"/>
      <c r="D35" s="24"/>
      <c r="E35" s="24"/>
    </row>
    <row r="36" spans="1:5" ht="18.75" x14ac:dyDescent="0.25">
      <c r="A36" s="24"/>
      <c r="B36" s="24"/>
      <c r="C36" s="24"/>
      <c r="D36" s="24"/>
      <c r="E36" s="24"/>
    </row>
    <row r="37" spans="1:5" ht="18.75" x14ac:dyDescent="0.25">
      <c r="A37" s="24"/>
      <c r="B37" s="24"/>
      <c r="C37" s="24"/>
      <c r="D37" s="24"/>
      <c r="E37" s="24"/>
    </row>
    <row r="38" spans="1:5" ht="18.75" x14ac:dyDescent="0.25">
      <c r="A38" s="24"/>
      <c r="B38" s="24"/>
      <c r="C38" s="24"/>
      <c r="D38" s="24"/>
      <c r="E38" s="24"/>
    </row>
    <row r="39" spans="1:5" ht="18.75" x14ac:dyDescent="0.25">
      <c r="A39" s="24"/>
      <c r="B39" s="24"/>
      <c r="C39" s="24"/>
      <c r="D39" s="24"/>
      <c r="E39" s="24"/>
    </row>
    <row r="40" spans="1:5" ht="18.75" x14ac:dyDescent="0.25">
      <c r="A40" s="24"/>
      <c r="B40" s="24"/>
      <c r="C40" s="24"/>
      <c r="D40" s="24"/>
      <c r="E40" s="24"/>
    </row>
    <row r="41" spans="1:5" ht="18.75" x14ac:dyDescent="0.25">
      <c r="A41" s="24"/>
      <c r="B41" s="24"/>
      <c r="C41" s="24"/>
      <c r="D41" s="24"/>
      <c r="E41" s="24"/>
    </row>
    <row r="42" spans="1:5" ht="18.75" x14ac:dyDescent="0.25">
      <c r="A42" s="24"/>
      <c r="B42" s="24"/>
      <c r="C42" s="24"/>
      <c r="D42" s="24"/>
      <c r="E42" s="24"/>
    </row>
    <row r="43" spans="1:5" ht="18.75" x14ac:dyDescent="0.25">
      <c r="A43" s="24"/>
      <c r="B43" s="24"/>
      <c r="C43" s="24"/>
      <c r="D43" s="24"/>
      <c r="E43" s="24"/>
    </row>
    <row r="44" spans="1:5" ht="18.75" x14ac:dyDescent="0.25">
      <c r="A44" s="24"/>
      <c r="B44" s="24"/>
      <c r="C44" s="24"/>
      <c r="D44" s="24"/>
      <c r="E44" s="24"/>
    </row>
    <row r="45" spans="1:5" ht="18.75" x14ac:dyDescent="0.25">
      <c r="A45" s="24"/>
      <c r="B45" s="24"/>
      <c r="C45" s="24"/>
      <c r="D45" s="24"/>
      <c r="E45" s="24"/>
    </row>
    <row r="46" spans="1:5" ht="18.75" x14ac:dyDescent="0.25">
      <c r="A46" s="24"/>
      <c r="B46" s="24"/>
      <c r="C46" s="24"/>
      <c r="D46" s="24"/>
      <c r="E46" s="24"/>
    </row>
    <row r="47" spans="1:5" ht="18.75" x14ac:dyDescent="0.25">
      <c r="A47" s="24"/>
      <c r="B47" s="24"/>
      <c r="C47" s="24"/>
      <c r="D47" s="24"/>
      <c r="E47" s="24"/>
    </row>
    <row r="48" spans="1:5" ht="18.75" x14ac:dyDescent="0.25">
      <c r="A48" s="24"/>
      <c r="B48" s="24"/>
      <c r="C48" s="24"/>
      <c r="D48" s="24"/>
      <c r="E48" s="24"/>
    </row>
    <row r="49" spans="1:5" x14ac:dyDescent="0.25">
      <c r="A49" s="31"/>
      <c r="B49" s="31"/>
      <c r="C49" s="31"/>
      <c r="D49" s="31"/>
      <c r="E49" s="31"/>
    </row>
    <row r="50" spans="1:5" x14ac:dyDescent="0.25">
      <c r="A50" s="31"/>
      <c r="B50" s="31"/>
      <c r="C50" s="31"/>
      <c r="D50" s="31"/>
      <c r="E50" s="31"/>
    </row>
    <row r="51" spans="1:5" x14ac:dyDescent="0.25">
      <c r="A51" s="31"/>
      <c r="B51" s="31"/>
      <c r="C51" s="31"/>
      <c r="D51" s="31"/>
      <c r="E51" s="31"/>
    </row>
    <row r="52" spans="1:5" x14ac:dyDescent="0.25">
      <c r="A52" s="31"/>
      <c r="B52" s="31"/>
      <c r="C52" s="31"/>
      <c r="D52" s="31"/>
      <c r="E52" s="31"/>
    </row>
  </sheetData>
  <protectedRanges>
    <protectedRange sqref="E20:F20" name="Kryssrutor klädkammare"/>
    <protectedRange sqref="E18:F18" name="Kryssrutor WC"/>
    <protectedRange sqref="E17:F17" name="Kryssrutor badrum och dusch"/>
    <protectedRange sqref="E15:F15" name="Kryssrutor kokvrå"/>
    <protectedRange sqref="C14 E14:F14" name="Kryssrutor kök"/>
    <protectedRange sqref="B12:F12" name="Kryssrutor Vardagsrum"/>
    <protectedRange sqref="B7:F10" name="Kryssrutor sovrum och badrum"/>
    <protectedRange sqref="B5:F5" name="Kryssrutor hall"/>
  </protectedRanges>
  <mergeCells count="4">
    <mergeCell ref="A1:E1"/>
    <mergeCell ref="E3:G3"/>
    <mergeCell ref="B3:C3"/>
    <mergeCell ref="A2:E2"/>
  </mergeCells>
  <dataValidations count="1">
    <dataValidation type="custom" allowBlank="1" showInputMessage="1" showErrorMessage="1" sqref="H10" xr:uid="{37354FDA-F9CE-4751-8820-962370FBA900}">
      <formula1>COUNTIF($B$7:$E$7,H12)=1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9327E-9115-4F2F-BC23-64989C86B4D5}">
  <dimension ref="A1:E31"/>
  <sheetViews>
    <sheetView topLeftCell="A2" workbookViewId="0">
      <selection activeCell="D4" sqref="D4"/>
    </sheetView>
  </sheetViews>
  <sheetFormatPr defaultColWidth="45.28515625" defaultRowHeight="15" x14ac:dyDescent="0.25"/>
  <sheetData>
    <row r="1" spans="1:5" ht="38.25" customHeight="1" x14ac:dyDescent="0.25">
      <c r="A1" s="39" t="s">
        <v>38</v>
      </c>
      <c r="B1" s="39"/>
      <c r="C1" s="39"/>
    </row>
    <row r="2" spans="1:5" ht="29.25" customHeight="1" x14ac:dyDescent="0.25">
      <c r="A2" s="6" t="s">
        <v>6</v>
      </c>
      <c r="B2" s="7" t="s">
        <v>39</v>
      </c>
      <c r="C2" s="6" t="s">
        <v>40</v>
      </c>
      <c r="D2" s="8">
        <v>0.9</v>
      </c>
      <c r="E2" s="8" t="s">
        <v>41</v>
      </c>
    </row>
    <row r="3" spans="1:5" ht="21" x14ac:dyDescent="0.25">
      <c r="A3" s="4">
        <v>7375</v>
      </c>
      <c r="B3" s="4">
        <v>5531</v>
      </c>
      <c r="C3" s="4" t="s">
        <v>42</v>
      </c>
      <c r="D3" s="8">
        <v>0.85</v>
      </c>
      <c r="E3" s="8" t="s">
        <v>43</v>
      </c>
    </row>
    <row r="4" spans="1:5" ht="21" x14ac:dyDescent="0.25">
      <c r="A4" s="4">
        <v>8150</v>
      </c>
      <c r="B4" s="4">
        <v>6113</v>
      </c>
      <c r="C4" s="4" t="s">
        <v>44</v>
      </c>
      <c r="D4" s="8">
        <v>0.75</v>
      </c>
      <c r="E4" s="8" t="s">
        <v>45</v>
      </c>
    </row>
    <row r="5" spans="1:5" ht="21" x14ac:dyDescent="0.25">
      <c r="A5" s="2"/>
      <c r="B5" s="2"/>
      <c r="C5" s="2"/>
      <c r="D5" s="8"/>
      <c r="E5" s="8"/>
    </row>
    <row r="6" spans="1:5" ht="21" x14ac:dyDescent="0.25">
      <c r="A6" s="4">
        <v>7760</v>
      </c>
      <c r="B6" s="4">
        <v>5820</v>
      </c>
      <c r="C6" s="4" t="s">
        <v>46</v>
      </c>
      <c r="D6" s="8"/>
      <c r="E6" s="8"/>
    </row>
    <row r="7" spans="1:5" ht="21" x14ac:dyDescent="0.25">
      <c r="A7" s="4">
        <v>8235</v>
      </c>
      <c r="B7" s="4">
        <v>6176</v>
      </c>
      <c r="C7" s="4" t="s">
        <v>47</v>
      </c>
      <c r="D7" s="8"/>
      <c r="E7" s="8"/>
    </row>
    <row r="8" spans="1:5" ht="21" x14ac:dyDescent="0.25">
      <c r="A8" s="2"/>
      <c r="B8" s="2"/>
      <c r="C8" s="2"/>
    </row>
    <row r="9" spans="1:5" ht="21" x14ac:dyDescent="0.25">
      <c r="A9" s="4">
        <v>9185</v>
      </c>
      <c r="B9" s="4">
        <v>6889</v>
      </c>
      <c r="C9" s="4" t="s">
        <v>48</v>
      </c>
    </row>
    <row r="10" spans="1:5" ht="21" x14ac:dyDescent="0.25">
      <c r="A10" s="4">
        <v>10085</v>
      </c>
      <c r="B10" s="4">
        <v>7564</v>
      </c>
      <c r="C10" s="4" t="s">
        <v>49</v>
      </c>
    </row>
    <row r="11" spans="1:5" ht="21" x14ac:dyDescent="0.25">
      <c r="A11" s="2"/>
      <c r="B11" s="2"/>
      <c r="C11" s="2"/>
    </row>
    <row r="12" spans="1:5" ht="21" x14ac:dyDescent="0.25">
      <c r="A12" s="4">
        <v>8250</v>
      </c>
      <c r="B12" s="4">
        <v>6188</v>
      </c>
      <c r="C12" s="4" t="s">
        <v>50</v>
      </c>
    </row>
    <row r="13" spans="1:5" ht="21" x14ac:dyDescent="0.25">
      <c r="A13" s="4">
        <v>3950</v>
      </c>
      <c r="B13" s="4">
        <v>2963</v>
      </c>
      <c r="C13" s="4" t="s">
        <v>21</v>
      </c>
    </row>
    <row r="14" spans="1:5" ht="39" customHeight="1" x14ac:dyDescent="0.25">
      <c r="A14" s="39" t="s">
        <v>51</v>
      </c>
      <c r="B14" s="39"/>
      <c r="C14" s="39"/>
    </row>
    <row r="15" spans="1:5" ht="21" x14ac:dyDescent="0.35">
      <c r="A15" s="4">
        <v>5450</v>
      </c>
      <c r="B15" s="4">
        <v>4088</v>
      </c>
      <c r="C15" s="5" t="s">
        <v>42</v>
      </c>
    </row>
    <row r="16" spans="1:5" ht="21" x14ac:dyDescent="0.35">
      <c r="A16" s="4">
        <v>6225</v>
      </c>
      <c r="B16" s="4">
        <v>4669</v>
      </c>
      <c r="C16" s="5" t="s">
        <v>44</v>
      </c>
    </row>
    <row r="17" spans="1:3" ht="21" x14ac:dyDescent="0.35">
      <c r="A17" s="2"/>
      <c r="B17" s="2"/>
      <c r="C17" s="3"/>
    </row>
    <row r="18" spans="1:3" ht="21" x14ac:dyDescent="0.35">
      <c r="A18" s="4">
        <v>7425</v>
      </c>
      <c r="B18" s="4">
        <v>4669</v>
      </c>
      <c r="C18" s="5" t="s">
        <v>46</v>
      </c>
    </row>
    <row r="19" spans="1:3" ht="21" x14ac:dyDescent="0.35">
      <c r="A19" s="4">
        <v>8025</v>
      </c>
      <c r="B19" s="4">
        <v>6019</v>
      </c>
      <c r="C19" s="5" t="s">
        <v>47</v>
      </c>
    </row>
    <row r="20" spans="1:3" ht="21" x14ac:dyDescent="0.35">
      <c r="A20" s="2"/>
      <c r="B20" s="2"/>
      <c r="C20" s="3"/>
    </row>
    <row r="21" spans="1:3" ht="21" x14ac:dyDescent="0.35">
      <c r="A21" s="4">
        <v>8275</v>
      </c>
      <c r="B21" s="4">
        <v>6206</v>
      </c>
      <c r="C21" s="5" t="s">
        <v>48</v>
      </c>
    </row>
    <row r="22" spans="1:3" ht="21" x14ac:dyDescent="0.35">
      <c r="A22" s="4">
        <v>8775</v>
      </c>
      <c r="B22" s="4">
        <v>6581</v>
      </c>
      <c r="C22" s="5" t="s">
        <v>49</v>
      </c>
    </row>
    <row r="23" spans="1:3" ht="21" x14ac:dyDescent="0.35">
      <c r="A23" s="2"/>
      <c r="B23" s="2"/>
      <c r="C23" s="3"/>
    </row>
    <row r="24" spans="1:3" ht="21" x14ac:dyDescent="0.35">
      <c r="A24" s="4">
        <v>5820</v>
      </c>
      <c r="B24" s="4">
        <v>4365</v>
      </c>
      <c r="C24" s="5" t="s">
        <v>50</v>
      </c>
    </row>
    <row r="25" spans="1:3" ht="21" x14ac:dyDescent="0.35">
      <c r="A25" s="4">
        <v>3950</v>
      </c>
      <c r="B25" s="4">
        <v>2963</v>
      </c>
      <c r="C25" s="5" t="s">
        <v>21</v>
      </c>
    </row>
    <row r="26" spans="1:3" ht="21" x14ac:dyDescent="0.25">
      <c r="A26" s="2"/>
      <c r="B26" s="2"/>
      <c r="C26" s="2"/>
    </row>
    <row r="27" spans="1:3" ht="21" x14ac:dyDescent="0.25">
      <c r="A27" s="4">
        <v>4025</v>
      </c>
      <c r="B27" s="4">
        <v>3019</v>
      </c>
      <c r="C27" s="4" t="s">
        <v>23</v>
      </c>
    </row>
    <row r="28" spans="1:3" ht="21" x14ac:dyDescent="0.25">
      <c r="A28" s="4">
        <v>2825</v>
      </c>
      <c r="B28" s="4">
        <v>2119</v>
      </c>
      <c r="C28" s="4" t="s">
        <v>25</v>
      </c>
    </row>
    <row r="29" spans="1:3" ht="21" x14ac:dyDescent="0.35">
      <c r="A29" s="1"/>
      <c r="B29" s="1"/>
      <c r="C29" s="3"/>
    </row>
    <row r="30" spans="1:3" ht="21" x14ac:dyDescent="0.25">
      <c r="A30" s="4">
        <v>1650</v>
      </c>
      <c r="B30" s="4">
        <v>1238</v>
      </c>
      <c r="C30" s="4" t="s">
        <v>27</v>
      </c>
    </row>
    <row r="31" spans="1:3" ht="21" x14ac:dyDescent="0.35">
      <c r="A31" s="1"/>
      <c r="B31" s="1"/>
      <c r="C31" s="1"/>
    </row>
  </sheetData>
  <mergeCells count="2">
    <mergeCell ref="A1:C1"/>
    <mergeCell ref="A14:C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7C71AA1423B714B832C4E754B085037" ma:contentTypeVersion="13" ma:contentTypeDescription="Skapa ett nytt dokument." ma:contentTypeScope="" ma:versionID="dace0c62343ddd905d29b8e4f0d62d48">
  <xsd:schema xmlns:xsd="http://www.w3.org/2001/XMLSchema" xmlns:xs="http://www.w3.org/2001/XMLSchema" xmlns:p="http://schemas.microsoft.com/office/2006/metadata/properties" xmlns:ns2="0bbf10b9-2528-40b3-a0b3-b307fe157960" xmlns:ns3="2fc0713b-ae6e-44b3-b969-cab6ef082543" targetNamespace="http://schemas.microsoft.com/office/2006/metadata/properties" ma:root="true" ma:fieldsID="10435c3db84edb9b54c7bc05ce629e56" ns2:_="" ns3:_="">
    <xsd:import namespace="0bbf10b9-2528-40b3-a0b3-b307fe157960"/>
    <xsd:import namespace="2fc0713b-ae6e-44b3-b969-cab6ef0825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bf10b9-2528-40b3-a0b3-b307fe1579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eringar" ma:readOnly="false" ma:fieldId="{5cf76f15-5ced-4ddc-b409-7134ff3c332f}" ma:taxonomyMulti="true" ma:sspId="a22ee5a4-16d8-4683-aeec-90b1e6a990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c0713b-ae6e-44b3-b969-cab6ef08254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a7109bf-4cfd-4182-aa87-e4d6fe062502}" ma:internalName="TaxCatchAll" ma:showField="CatchAllData" ma:web="2fc0713b-ae6e-44b3-b969-cab6ef0825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fc0713b-ae6e-44b3-b969-cab6ef082543" xsi:nil="true"/>
    <lcf76f155ced4ddcb4097134ff3c332f xmlns="0bbf10b9-2528-40b3-a0b3-b307fe15796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62569E-BB8B-4853-A532-A6F1E97E36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F9542D3-E092-4E0F-B82D-D446B218B5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bf10b9-2528-40b3-a0b3-b307fe157960"/>
    <ds:schemaRef ds:uri="2fc0713b-ae6e-44b3-b969-cab6ef0825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96EE5A-AF2B-422D-B564-8C48E5BA17B9}">
  <ds:schemaRefs>
    <ds:schemaRef ds:uri="http://purl.org/dc/dcmitype/"/>
    <ds:schemaRef ds:uri="http://schemas.openxmlformats.org/package/2006/metadata/core-properties"/>
    <ds:schemaRef ds:uri="http://purl.org/dc/elements/1.1/"/>
    <ds:schemaRef ds:uri="0bbf10b9-2528-40b3-a0b3-b307fe157960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2fc0713b-ae6e-44b3-b969-cab6ef082543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1a1cb525-c9d1-499c-bfd9-64700423c8c7}" enabled="1" method="Privileged" siteId="{74c3677e-5b7b-432a-9b25-296263c3d0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Mall</vt:lpstr>
      <vt:lpstr>Priser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Engman (TB)</dc:creator>
  <cp:keywords/>
  <dc:description/>
  <cp:lastModifiedBy>Sandra Engman (TB)</cp:lastModifiedBy>
  <cp:revision/>
  <dcterms:created xsi:type="dcterms:W3CDTF">2025-04-09T11:52:05Z</dcterms:created>
  <dcterms:modified xsi:type="dcterms:W3CDTF">2025-06-13T07:46:19Z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0x010100C7C71AA1423B714B832C4E754B085037</vt:lpwstr>
  </property>
  <property fmtid="{D5CDD505-2E9C-101B-9397-08002B2CF9AE}" pid="3" name="MediaServiceImageTags">
    <vt:lpwstr/>
  </property>
</Properties>
</file>